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<sst xmlns="http://schemas.openxmlformats.org/spreadsheetml/2006/main" count="30" uniqueCount="26">
  <si>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Compensatory</t>
  </si>
  <si>
    <t>Punitive</t>
  </si>
  <si>
    <t>Backpay</t>
  </si>
  <si>
    <t>Annual</t>
  </si>
  <si>
    <t>Monthly</t>
  </si>
  <si>
    <t>Total</t>
  </si>
  <si>
    <t>Frontpay</t>
  </si>
  <si>
    <t>COL</t>
  </si>
  <si>
    <t>3x punitives</t>
  </si>
  <si>
    <t>Possible total</t>
  </si>
  <si>
    <t>house</t>
  </si>
  <si>
    <t>Institute</t>
  </si>
  <si>
    <t>Expenses</t>
  </si>
  <si>
    <t>Support</t>
  </si>
  <si>
    <t>Legal</t>
  </si>
  <si>
    <t>Medical</t>
  </si>
  <si>
    <t>Fence</t>
  </si>
  <si>
    <t>Car</t>
  </si>
  <si>
    <t>Insurance</t>
  </si>
  <si>
    <t>Med Ins</t>
  </si>
  <si>
    <t>Taxes</t>
  </si>
  <si>
    <t>Utilities</t>
  </si>
  <si>
    <t>One Year Total Advance</t>
  </si>
  <si>
    <t>Shop</t>
  </si>
  <si>
    <t>Furniture</t>
  </si>
  <si>
    <t>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</si>
</sst>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G1">
      <selection activeCell="P28" sqref="P28"/>
    </sheetView>
  </sheetViews>
  <sheetFormatPr defaultColWidth="9.140625" defaultRowHeight="12.75"/>
  <cols>
    <col min="1" max="1" width="27.421875" style="0" customWidth="1"/>
    <col min="2" max="2" width="12.7109375" style="0" bestFit="1" customWidth="1"/>
    <col min="4" max="4" width="12.8515625" style="0" customWidth="1"/>
    <col min="6" max="6" width="11.28125" style="0" customWidth="1"/>
    <col min="7" max="7" width="10.7109375" style="0" customWidth="1"/>
    <col min="8" max="8" width="11.8515625" style="0" customWidth="1"/>
    <col min="9" max="9" width="7.8515625" style="0" customWidth="1"/>
    <col min="10" max="10" width="5.8515625" style="0" customWidth="1"/>
    <col min="11" max="11" width="6.7109375" style="0" customWidth="1"/>
    <col min="12" max="12" width="7.7109375" style="0" customWidth="1"/>
    <col min="13" max="13" width="6.421875" style="0" customWidth="1"/>
  </cols>
  <sheetData>
    <row r="1" spans="1:7" ht="12.75">
      <c r="A1" t="s">
        <v>0</v>
      </c>
      <c r="B1" s="3">
        <v>50000</v>
      </c>
      <c r="F1" t="s">
        <v>3</v>
      </c>
      <c r="G1" t="s">
        <v>4</v>
      </c>
    </row>
    <row r="2" spans="1:7" ht="12.75">
      <c r="A2" t="s">
        <v>1</v>
      </c>
      <c r="B2" s="3">
        <v>300000</v>
      </c>
      <c r="F2">
        <v>50000</v>
      </c>
      <c r="G2">
        <f>SUM(F2/12)</f>
        <v>4166.666666666667</v>
      </c>
    </row>
    <row r="3" spans="3:8" ht="12.75">
      <c r="C3" s="1">
        <v>37104</v>
      </c>
      <c r="D3" s="1">
        <v>37135</v>
      </c>
      <c r="E3" s="1">
        <v>37165</v>
      </c>
      <c r="F3" s="1">
        <v>37196</v>
      </c>
      <c r="G3" s="1">
        <v>37226</v>
      </c>
      <c r="H3" s="1">
        <v>5</v>
      </c>
    </row>
    <row r="4" ht="12.75">
      <c r="H4">
        <f>SUM(G2*5)</f>
        <v>20833.333333333336</v>
      </c>
    </row>
    <row r="5" spans="7:8" ht="12.75">
      <c r="G5">
        <v>2003</v>
      </c>
      <c r="H5">
        <f>SUM(50000*E7+50000)</f>
        <v>51150</v>
      </c>
    </row>
    <row r="6" spans="7:8" ht="12.75">
      <c r="G6">
        <v>2004</v>
      </c>
      <c r="H6">
        <f>SUM(H5*E7+H5)</f>
        <v>52326.45</v>
      </c>
    </row>
    <row r="7" spans="1:8" ht="12.75">
      <c r="A7" t="s">
        <v>2</v>
      </c>
      <c r="B7" s="3">
        <f>SUM(H7)</f>
        <v>124309.78333333333</v>
      </c>
      <c r="D7" t="s">
        <v>7</v>
      </c>
      <c r="E7" s="2">
        <v>0.023</v>
      </c>
      <c r="G7" t="s">
        <v>5</v>
      </c>
      <c r="H7">
        <f>SUM(H6,H5,H4)</f>
        <v>124309.78333333333</v>
      </c>
    </row>
    <row r="9" spans="1:8" ht="12.75">
      <c r="A9" t="s">
        <v>6</v>
      </c>
      <c r="B9" s="3">
        <f>SUM(C14,D14,D10,E10,F10,G10,H10,H12,G12,F12,E12,D12,C12,B10)</f>
        <v>818918.1784500765</v>
      </c>
      <c r="C9">
        <v>52</v>
      </c>
      <c r="D9">
        <v>53</v>
      </c>
      <c r="E9">
        <v>54</v>
      </c>
      <c r="F9">
        <v>55</v>
      </c>
      <c r="G9">
        <v>56</v>
      </c>
      <c r="H9">
        <v>67</v>
      </c>
    </row>
    <row r="10" spans="3:8" ht="12.75">
      <c r="C10">
        <f>SUM(H6*E7+H6)</f>
        <v>53529.95834999999</v>
      </c>
      <c r="D10">
        <f>SUM(C10*E7+C10)</f>
        <v>54761.14739204999</v>
      </c>
      <c r="E10">
        <f>SUM(D10*E7+D10)</f>
        <v>56020.653782067144</v>
      </c>
      <c r="F10">
        <f>SUM(E10*E7+E10)</f>
        <v>57309.12881905469</v>
      </c>
      <c r="G10">
        <f>SUM(F10*E7+F10)</f>
        <v>58627.23878189295</v>
      </c>
      <c r="H10">
        <f>SUM(G10*E7+G10)</f>
        <v>59975.66527387649</v>
      </c>
    </row>
    <row r="11" spans="3:8" ht="12.75">
      <c r="C11">
        <v>58</v>
      </c>
      <c r="D11">
        <v>59</v>
      </c>
      <c r="E11">
        <v>60</v>
      </c>
      <c r="F11">
        <v>61</v>
      </c>
      <c r="G11">
        <v>62</v>
      </c>
      <c r="H11">
        <v>63</v>
      </c>
    </row>
    <row r="12" spans="3:8" ht="12.75">
      <c r="C12">
        <f>SUM(H10*E7+H10)</f>
        <v>61355.10557517565</v>
      </c>
      <c r="D12">
        <f>SUM(C12*E7+C12)</f>
        <v>62766.27300340469</v>
      </c>
      <c r="E12">
        <f>SUM(D12*E7+D12)</f>
        <v>64209.897282483</v>
      </c>
      <c r="F12">
        <f>SUM(E12*E7+E12)</f>
        <v>65686.7249199801</v>
      </c>
      <c r="G12">
        <f>SUM(F12*E7+F12)</f>
        <v>67197.51959313964</v>
      </c>
      <c r="H12">
        <f>SUM(G12*E7+G12)</f>
        <v>68743.06254378185</v>
      </c>
    </row>
    <row r="13" spans="3:4" ht="12.75">
      <c r="C13">
        <v>64</v>
      </c>
      <c r="D13">
        <v>65</v>
      </c>
    </row>
    <row r="14" spans="3:4" ht="12.75">
      <c r="C14">
        <f>SUM(H12*E7+H12)</f>
        <v>70324.15298228884</v>
      </c>
      <c r="D14">
        <f>SUM(C14*E7+C14)</f>
        <v>71941.60850088148</v>
      </c>
    </row>
    <row r="15" spans="6:19" ht="12.75">
      <c r="F15" t="s">
        <v>10</v>
      </c>
      <c r="O15" s="4" t="s">
        <v>22</v>
      </c>
      <c r="P15" s="4"/>
      <c r="Q15" s="4"/>
      <c r="R15" s="5"/>
      <c r="S15" s="5"/>
    </row>
    <row r="16" ht="12.75">
      <c r="F16">
        <v>750000</v>
      </c>
    </row>
    <row r="17" spans="6:21" ht="12.75">
      <c r="F17" t="s">
        <v>11</v>
      </c>
      <c r="H17" t="s">
        <v>12</v>
      </c>
      <c r="I17" t="s">
        <v>13</v>
      </c>
      <c r="J17" t="s">
        <v>14</v>
      </c>
      <c r="K17" t="s">
        <v>14</v>
      </c>
      <c r="L17" t="s">
        <v>15</v>
      </c>
      <c r="M17" t="s">
        <v>16</v>
      </c>
      <c r="N17" t="s">
        <v>17</v>
      </c>
      <c r="O17" t="s">
        <v>18</v>
      </c>
      <c r="P17" t="s">
        <v>18</v>
      </c>
      <c r="Q17" t="s">
        <v>19</v>
      </c>
      <c r="R17" t="s">
        <v>20</v>
      </c>
      <c r="S17" t="s">
        <v>21</v>
      </c>
      <c r="T17" t="s">
        <v>23</v>
      </c>
      <c r="U17" t="s">
        <v>24</v>
      </c>
    </row>
    <row r="18" spans="1:21" s="6" customFormat="1" ht="12.75">
      <c r="A18" s="6" t="s">
        <v>5</v>
      </c>
      <c r="B18" s="7">
        <f>SUM(B7,B2,B1,B3,B4,B5,B6,B8,B9,B10,B11,B12,B13,B14,B15,B16)</f>
        <v>1293227.9617834098</v>
      </c>
      <c r="D18" s="7">
        <f>SUM(B18-F16)</f>
        <v>543227.9617834098</v>
      </c>
      <c r="F18" s="7">
        <f>SUM(D18/2)</f>
        <v>271613.9808917049</v>
      </c>
      <c r="H18" s="7">
        <f>SUM(F18)</f>
        <v>271613.9808917049</v>
      </c>
      <c r="I18" s="6">
        <v>15000</v>
      </c>
      <c r="J18" s="6">
        <v>5000</v>
      </c>
      <c r="K18" s="6">
        <v>60000</v>
      </c>
      <c r="L18" s="6">
        <v>20000</v>
      </c>
      <c r="M18" s="6">
        <v>25000</v>
      </c>
      <c r="N18" s="6">
        <v>25000</v>
      </c>
      <c r="O18" s="6">
        <v>2544</v>
      </c>
      <c r="P18" s="6">
        <v>2800</v>
      </c>
      <c r="Q18" s="6">
        <v>8000</v>
      </c>
      <c r="R18" s="6">
        <v>2400</v>
      </c>
      <c r="S18" s="6">
        <v>3792</v>
      </c>
      <c r="T18" s="6">
        <v>20000</v>
      </c>
      <c r="U18" s="6">
        <v>35000</v>
      </c>
    </row>
    <row r="19" s="6" customFormat="1" ht="12.75"/>
    <row r="20" spans="1:8" ht="12.75">
      <c r="A20" t="s">
        <v>8</v>
      </c>
      <c r="B20" s="3">
        <v>600000</v>
      </c>
      <c r="G20" t="s">
        <v>25</v>
      </c>
      <c r="H20" s="7">
        <f>SUM(H18-I18-J18-K18-L18-M18-N18-O18-P18-Q18-R18-S18-T18-U18)</f>
        <v>47077.98089170491</v>
      </c>
    </row>
    <row r="22" spans="1:8" s="6" customFormat="1" ht="12.75">
      <c r="A22" s="6" t="s">
        <v>9</v>
      </c>
      <c r="B22" s="7">
        <f>SUM(B20,B18)</f>
        <v>1893227.9617834098</v>
      </c>
      <c r="D22" s="7">
        <f>SUM(B22-F16)</f>
        <v>1143227.9617834098</v>
      </c>
      <c r="F22" s="7">
        <f>SUM(D22/2)</f>
        <v>571613.9808917049</v>
      </c>
      <c r="H22" s="7">
        <f>SUM(F22)</f>
        <v>571613.9808917049</v>
      </c>
    </row>
    <row r="23" s="6" customFormat="1" ht="12.75"/>
    <row r="24" spans="7:8" s="8" customFormat="1" ht="12.75">
      <c r="G24" s="8" t="s">
        <v>25</v>
      </c>
      <c r="H24" s="7">
        <f>SUM(H22-I18-J18-K18-L18-M18-N18-O18-P18-Q18-R18-S18-T18-U18)</f>
        <v>347077.9808917049</v>
      </c>
    </row>
  </sheetData>
  <mergeCells count="1">
    <mergeCell ref="O15:S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Enticy Institute</dc:creator>
  <cp:keywords/>
  <dc:description/>
  <cp:lastModifiedBy>Enticy Institute</cp:lastModifiedBy>
  <dcterms:created xsi:type="dcterms:W3CDTF">2005-01-10T00:54:17Z</dcterms:created>
  <dcterms:modified xsi:type="dcterms:W3CDTF">2005-01-10T01:40:14Z</dcterms:modified>
  <cp:category/>
  <cp:version/>
  <cp:contentType/>
  <cp:contentStatus/>
</cp:coreProperties>
</file>